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Tryner\AST Dropbox\Jessica Tryner\PUBLIC\UPAS\CALCULATORS\"/>
    </mc:Choice>
  </mc:AlternateContent>
  <xr:revisionPtr revIDLastSave="0" documentId="13_ncr:1_{F00CF4F5-D703-4094-8F89-0E41B8D120E2}" xr6:coauthVersionLast="47" xr6:coauthVersionMax="47" xr10:uidLastSave="{00000000-0000-0000-0000-000000000000}"/>
  <bookViews>
    <workbookView xWindow="-90" yWindow="-90" windowWidth="19380" windowHeight="11460" xr2:uid="{2643C252-D31A-462B-8580-22703531E9C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21" i="1"/>
  <c r="G21" i="1" s="1"/>
  <c r="F22" i="1"/>
  <c r="G22" i="1" s="1"/>
  <c r="F23" i="1"/>
  <c r="G23" i="1" s="1"/>
  <c r="F12" i="1"/>
  <c r="G12" i="1" s="1"/>
  <c r="F13" i="1"/>
  <c r="F18" i="1"/>
  <c r="G18" i="1" s="1"/>
  <c r="F14" i="1" l="1"/>
  <c r="G14" i="1" s="1"/>
  <c r="F9" i="1"/>
  <c r="G9" i="1" s="1"/>
  <c r="F24" i="1" l="1"/>
  <c r="G24" i="1" s="1"/>
  <c r="F20" i="1"/>
  <c r="G20" i="1" s="1"/>
  <c r="F19" i="1"/>
  <c r="G19" i="1" s="1"/>
  <c r="F17" i="1"/>
  <c r="G17" i="1" s="1"/>
  <c r="F10" i="1"/>
  <c r="G10" i="1" s="1"/>
  <c r="F11" i="1"/>
  <c r="G11" i="1" s="1"/>
  <c r="F15" i="1"/>
  <c r="G15" i="1" s="1"/>
  <c r="F16" i="1"/>
  <c r="G16" i="1" s="1"/>
</calcChain>
</file>

<file path=xl/sharedStrings.xml><?xml version="1.0" encoding="utf-8"?>
<sst xmlns="http://schemas.openxmlformats.org/spreadsheetml/2006/main" count="20" uniqueCount="20">
  <si>
    <t>Instructions: Complete the following two simple steps to fill in yellow cells (you can only change yellow cells)</t>
  </si>
  <si>
    <t>Step 1: Contact your filter analysis laboratory and identify the MINIMUM (LOD), IDEAL and MAXIMUM collected PM mass values for your specific filters and analytical method - and fill in the following three yellow cells with those values (initial values seen are merely examples).</t>
  </si>
  <si>
    <r>
      <t>MINIMUM, 'limit of detection' (LOD) collected PM mass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g, "micrograms"):</t>
    </r>
  </si>
  <si>
    <r>
      <t>IDEAL, 'target' collected PM mass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g, "micrograms"):</t>
    </r>
  </si>
  <si>
    <r>
      <t>MAXIMUM, 'oversample threshold' collected PM mass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g, "micrograms"):</t>
    </r>
  </si>
  <si>
    <t>Step 2: Enter/select environmental and sampling parameters in yellow cells (as many scenarios as you like). Note that concentation is SIZE FRACTION SPECIFIC - entered concentration is for the size fraction you are sampling with UPAS (e.g. PM2.5 concentration for PM2.5 sampling, etc). The 'Resulting sampled PM mass' will be calculated and the '% of ideal collected mass' is determined based on yellow entries (initial values seen are merely examples).</t>
  </si>
  <si>
    <t>Scenario</t>
  </si>
  <si>
    <t>Sample duration</t>
  </si>
  <si>
    <t>Volumetric flow rate (1.0 or 2.0)</t>
  </si>
  <si>
    <t>Sampling Duty Cycle</t>
  </si>
  <si>
    <t>Average ambient PM mass concentration</t>
  </si>
  <si>
    <t>Resulting sampled PM mass</t>
  </si>
  <si>
    <t>% of ideal collected mass</t>
  </si>
  <si>
    <t>(#)</t>
  </si>
  <si>
    <t>(hrs)</t>
  </si>
  <si>
    <t>(lpm)</t>
  </si>
  <si>
    <t>(%)</t>
  </si>
  <si>
    <r>
      <t>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</si>
  <si>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g)</t>
    </r>
  </si>
  <si>
    <t>(%, and suggestion)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</si>
</sst>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vertAlign val="superscript"/>
      <sz val="11"/>
      <color theme="1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9" fontId="1" fillId="0" borderId="6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9" fontId="1" fillId="0" borderId="3" xfId="0" applyNumberFormat="1" applyFont="1" applyBorder="1" applyAlignment="1">
      <alignment horizontal="center" vertical="top" wrapText="1"/>
    </xf>
    <xf numFmtId="164" fontId="0" fillId="2" borderId="3" xfId="0" applyNumberFormat="1" applyFill="1" applyBorder="1" applyAlignment="1" applyProtection="1">
      <alignment horizontal="center"/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9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9" fontId="0" fillId="2" borderId="6" xfId="0" applyNumberForma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164" fontId="0" fillId="2" borderId="7" xfId="0" applyNumberForma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7" xfId="0" applyNumberFormat="1" applyFont="1" applyFill="1" applyBorder="1" applyAlignment="1" applyProtection="1">
      <alignment horizontal="center" vertical="center"/>
      <protection locked="0"/>
    </xf>
    <xf numFmtId="9" fontId="0" fillId="4" borderId="11" xfId="0" applyNumberFormat="1" applyFill="1" applyBorder="1" applyAlignment="1">
      <alignment horizontal="center"/>
    </xf>
    <xf numFmtId="9" fontId="0" fillId="4" borderId="25" xfId="0" applyNumberFormat="1" applyFill="1" applyBorder="1" applyAlignment="1">
      <alignment horizontal="center"/>
    </xf>
    <xf numFmtId="164" fontId="1" fillId="0" borderId="27" xfId="0" applyNumberFormat="1" applyFont="1" applyBorder="1" applyAlignment="1">
      <alignment horizontal="right"/>
    </xf>
    <xf numFmtId="164" fontId="1" fillId="0" borderId="21" xfId="0" applyNumberFormat="1" applyFont="1" applyBorder="1" applyAlignment="1">
      <alignment horizontal="right"/>
    </xf>
    <xf numFmtId="164" fontId="1" fillId="0" borderId="28" xfId="0" applyNumberFormat="1" applyFont="1" applyBorder="1" applyAlignment="1">
      <alignment horizontal="right"/>
    </xf>
    <xf numFmtId="164" fontId="1" fillId="0" borderId="29" xfId="0" applyNumberFormat="1" applyFont="1" applyBorder="1" applyAlignment="1">
      <alignment horizontal="right"/>
    </xf>
    <xf numFmtId="164" fontId="1" fillId="0" borderId="23" xfId="0" applyNumberFormat="1" applyFont="1" applyBorder="1" applyAlignment="1">
      <alignment horizontal="right"/>
    </xf>
    <xf numFmtId="164" fontId="1" fillId="0" borderId="30" xfId="0" applyNumberFormat="1" applyFont="1" applyBorder="1" applyAlignment="1">
      <alignment horizontal="right"/>
    </xf>
    <xf numFmtId="164" fontId="1" fillId="0" borderId="31" xfId="0" applyNumberFormat="1" applyFont="1" applyBorder="1" applyAlignment="1">
      <alignment horizontal="right"/>
    </xf>
    <xf numFmtId="164" fontId="1" fillId="0" borderId="22" xfId="0" applyNumberFormat="1" applyFont="1" applyBorder="1" applyAlignment="1">
      <alignment horizontal="right"/>
    </xf>
    <xf numFmtId="164" fontId="1" fillId="0" borderId="32" xfId="0" applyNumberFormat="1" applyFont="1" applyBorder="1" applyAlignment="1">
      <alignment horizontal="right"/>
    </xf>
    <xf numFmtId="9" fontId="0" fillId="4" borderId="12" xfId="0" applyNumberFormat="1" applyFill="1" applyBorder="1" applyAlignment="1">
      <alignment horizontal="center"/>
    </xf>
    <xf numFmtId="9" fontId="0" fillId="4" borderId="26" xfId="0" applyNumberFormat="1" applyFill="1" applyBorder="1" applyAlignment="1">
      <alignment horizontal="center"/>
    </xf>
    <xf numFmtId="9" fontId="0" fillId="4" borderId="10" xfId="0" applyNumberFormat="1" applyFill="1" applyBorder="1" applyAlignment="1">
      <alignment horizontal="center"/>
    </xf>
    <xf numFmtId="9" fontId="0" fillId="4" borderId="24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5" fillId="0" borderId="16" xfId="0" applyNumberFormat="1" applyFont="1" applyBorder="1" applyAlignment="1">
      <alignment horizontal="left" vertical="top" wrapText="1"/>
    </xf>
    <xf numFmtId="164" fontId="5" fillId="0" borderId="17" xfId="0" applyNumberFormat="1" applyFont="1" applyBorder="1" applyAlignment="1">
      <alignment horizontal="left" vertical="top" wrapText="1"/>
    </xf>
    <xf numFmtId="164" fontId="5" fillId="0" borderId="20" xfId="0" applyNumberFormat="1" applyFont="1" applyBorder="1" applyAlignment="1">
      <alignment horizontal="left" vertical="top" wrapText="1"/>
    </xf>
    <xf numFmtId="164" fontId="5" fillId="0" borderId="18" xfId="0" applyNumberFormat="1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164" fontId="5" fillId="0" borderId="13" xfId="0" applyNumberFormat="1" applyFont="1" applyBorder="1" applyAlignment="1">
      <alignment horizontal="left" vertical="top" wrapText="1"/>
    </xf>
    <xf numFmtId="164" fontId="5" fillId="0" borderId="14" xfId="0" applyNumberFormat="1" applyFont="1" applyBorder="1" applyAlignment="1">
      <alignment horizontal="left" vertical="top" wrapText="1"/>
    </xf>
    <xf numFmtId="164" fontId="5" fillId="0" borderId="19" xfId="0" applyNumberFormat="1" applyFont="1" applyBorder="1" applyAlignment="1">
      <alignment horizontal="left" vertical="top" wrapText="1"/>
    </xf>
    <xf numFmtId="164" fontId="5" fillId="0" borderId="15" xfId="0" applyNumberFormat="1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left" vertical="top"/>
    </xf>
    <xf numFmtId="164" fontId="7" fillId="0" borderId="3" xfId="0" applyNumberFormat="1" applyFont="1" applyBorder="1" applyAlignment="1">
      <alignment horizontal="left" vertical="top"/>
    </xf>
    <xf numFmtId="164" fontId="7" fillId="0" borderId="10" xfId="0" applyNumberFormat="1" applyFont="1" applyBorder="1" applyAlignment="1">
      <alignment horizontal="left" vertical="top"/>
    </xf>
    <xf numFmtId="164" fontId="7" fillId="0" borderId="4" xfId="0" applyNumberFormat="1" applyFont="1" applyBorder="1" applyAlignment="1">
      <alignment horizontal="left" vertical="top"/>
    </xf>
  </cellXfs>
  <cellStyles count="1">
    <cellStyle name="Normal" xfId="0" builtinId="0"/>
  </cellStyles>
  <dxfs count="2"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F3BC-7064-4EB2-96D4-41CC833CBDF7}">
  <dimension ref="A1:I25"/>
  <sheetViews>
    <sheetView tabSelected="1" topLeftCell="A3" zoomScale="73" workbookViewId="0">
      <selection activeCell="L14" sqref="L14"/>
    </sheetView>
  </sheetViews>
  <sheetFormatPr defaultColWidth="8.81640625" defaultRowHeight="14.75" x14ac:dyDescent="0.75"/>
  <cols>
    <col min="1" max="1" width="8.26953125" style="1" customWidth="1"/>
    <col min="2" max="2" width="8.81640625" style="6" customWidth="1"/>
    <col min="3" max="3" width="10.58984375" style="6" customWidth="1"/>
    <col min="4" max="4" width="8.40625" style="7" customWidth="1"/>
    <col min="5" max="5" width="13.26953125" style="6" customWidth="1"/>
    <col min="6" max="6" width="9" style="6" customWidth="1"/>
    <col min="7" max="7" width="53.26953125" style="6" customWidth="1"/>
    <col min="8" max="8" width="6.6796875" style="1" customWidth="1"/>
    <col min="9" max="9" width="12" style="1" customWidth="1"/>
    <col min="10" max="16384" width="8.81640625" style="1"/>
  </cols>
  <sheetData>
    <row r="1" spans="1:9" ht="16.75" thickTop="1" x14ac:dyDescent="0.75">
      <c r="A1" s="63" t="s">
        <v>0</v>
      </c>
      <c r="B1" s="64"/>
      <c r="C1" s="64"/>
      <c r="D1" s="64"/>
      <c r="E1" s="64"/>
      <c r="F1" s="64"/>
      <c r="G1" s="65"/>
      <c r="H1" s="66"/>
    </row>
    <row r="2" spans="1:9" ht="51.65" customHeight="1" thickBot="1" x14ac:dyDescent="0.9">
      <c r="A2" s="59" t="s">
        <v>1</v>
      </c>
      <c r="B2" s="60"/>
      <c r="C2" s="60"/>
      <c r="D2" s="60"/>
      <c r="E2" s="60"/>
      <c r="F2" s="60"/>
      <c r="G2" s="61"/>
      <c r="H2" s="62"/>
    </row>
    <row r="3" spans="1:9" ht="15.5" thickTop="1" x14ac:dyDescent="0.75">
      <c r="A3" s="37" t="s">
        <v>2</v>
      </c>
      <c r="B3" s="38"/>
      <c r="C3" s="38"/>
      <c r="D3" s="38"/>
      <c r="E3" s="38"/>
      <c r="F3" s="38"/>
      <c r="G3" s="39"/>
      <c r="H3" s="32">
        <v>25</v>
      </c>
      <c r="I3" s="11"/>
    </row>
    <row r="4" spans="1:9" x14ac:dyDescent="0.75">
      <c r="A4" s="40" t="s">
        <v>3</v>
      </c>
      <c r="B4" s="41"/>
      <c r="C4" s="41"/>
      <c r="D4" s="41"/>
      <c r="E4" s="41"/>
      <c r="F4" s="41"/>
      <c r="G4" s="42"/>
      <c r="H4" s="33">
        <v>100</v>
      </c>
      <c r="I4" s="11"/>
    </row>
    <row r="5" spans="1:9" ht="15.5" thickBot="1" x14ac:dyDescent="0.9">
      <c r="A5" s="43" t="s">
        <v>4</v>
      </c>
      <c r="B5" s="44"/>
      <c r="C5" s="44"/>
      <c r="D5" s="44"/>
      <c r="E5" s="44"/>
      <c r="F5" s="44"/>
      <c r="G5" s="45"/>
      <c r="H5" s="34">
        <v>1000</v>
      </c>
      <c r="I5" s="11"/>
    </row>
    <row r="6" spans="1:9" ht="69" customHeight="1" thickTop="1" thickBot="1" x14ac:dyDescent="0.9">
      <c r="A6" s="51" t="s">
        <v>5</v>
      </c>
      <c r="B6" s="52"/>
      <c r="C6" s="52"/>
      <c r="D6" s="52"/>
      <c r="E6" s="52"/>
      <c r="F6" s="52"/>
      <c r="G6" s="53"/>
      <c r="H6" s="54"/>
    </row>
    <row r="7" spans="1:9" s="12" customFormat="1" ht="60" customHeight="1" thickTop="1" x14ac:dyDescent="0.75">
      <c r="A7" s="22" t="s">
        <v>6</v>
      </c>
      <c r="B7" s="14" t="s">
        <v>7</v>
      </c>
      <c r="C7" s="14" t="s">
        <v>8</v>
      </c>
      <c r="D7" s="15" t="s">
        <v>9</v>
      </c>
      <c r="E7" s="23" t="s">
        <v>10</v>
      </c>
      <c r="F7" s="13" t="s">
        <v>11</v>
      </c>
      <c r="G7" s="55" t="s">
        <v>12</v>
      </c>
      <c r="H7" s="56"/>
      <c r="I7" s="50"/>
    </row>
    <row r="8" spans="1:9" s="2" customFormat="1" ht="17.5" thickBot="1" x14ac:dyDescent="0.9">
      <c r="A8" s="24" t="s">
        <v>13</v>
      </c>
      <c r="B8" s="4" t="s">
        <v>14</v>
      </c>
      <c r="C8" s="4" t="s">
        <v>15</v>
      </c>
      <c r="D8" s="5" t="s">
        <v>16</v>
      </c>
      <c r="E8" s="25" t="s">
        <v>17</v>
      </c>
      <c r="F8" s="3" t="s">
        <v>18</v>
      </c>
      <c r="G8" s="57" t="s">
        <v>19</v>
      </c>
      <c r="H8" s="58"/>
      <c r="I8" s="50"/>
    </row>
    <row r="9" spans="1:9" ht="15.5" thickTop="1" x14ac:dyDescent="0.75">
      <c r="A9" s="26">
        <v>1</v>
      </c>
      <c r="B9" s="16">
        <v>24</v>
      </c>
      <c r="C9" s="16">
        <v>2</v>
      </c>
      <c r="D9" s="17">
        <v>1</v>
      </c>
      <c r="E9" s="27">
        <v>10</v>
      </c>
      <c r="F9" s="8">
        <f>D9*E9*((B9*60*C9)/1000)</f>
        <v>28.799999999999997</v>
      </c>
      <c r="G9" s="48">
        <f>IF(F9&gt;$H$3,IF(F9&lt;$H$5,(F9/$H$4),"COLLECTED MASS IS TOO HIGH - CHANGE SAMPLING PARAMETERS"),"COLLECTED MASS IS TOO LOW - CHANGE SAMPLING PARAMETERS")</f>
        <v>0.28799999999999998</v>
      </c>
      <c r="H9" s="49"/>
    </row>
    <row r="10" spans="1:9" x14ac:dyDescent="0.75">
      <c r="A10" s="28">
        <v>2</v>
      </c>
      <c r="B10" s="18">
        <v>48</v>
      </c>
      <c r="C10" s="18">
        <v>1</v>
      </c>
      <c r="D10" s="19">
        <v>0.5</v>
      </c>
      <c r="E10" s="29">
        <v>45</v>
      </c>
      <c r="F10" s="9">
        <f t="shared" ref="F10:F16" si="0">D10*E10*((B10*60*C10)/1000)</f>
        <v>64.8</v>
      </c>
      <c r="G10" s="46">
        <f>IF(F10&gt;$H$3,IF(F10&lt;$H$5,(F10/$H$4),"COLLECTED MASS IS TOO HIGH - CHANGE SAMPLING PARAMETERS"),"COLLECTED MASS IS TOO LOW - CHANGE SAMPLING PARAMETERS")</f>
        <v>0.64800000000000002</v>
      </c>
      <c r="H10" s="47"/>
    </row>
    <row r="11" spans="1:9" x14ac:dyDescent="0.75">
      <c r="A11" s="28">
        <v>3</v>
      </c>
      <c r="B11" s="18">
        <v>8</v>
      </c>
      <c r="C11" s="18">
        <v>2</v>
      </c>
      <c r="D11" s="19">
        <v>1</v>
      </c>
      <c r="E11" s="29">
        <v>1200</v>
      </c>
      <c r="F11" s="9">
        <f t="shared" si="0"/>
        <v>1152</v>
      </c>
      <c r="G11" s="46" t="str">
        <f>IF(F11&gt;$H$3,IF(F11&lt;$H$5,(F11/$H$4),"COLLECTED MASS IS TOO HIGH - CHANGE SAMPLING PARAMETERS"),"COLLECTED MASS IS TOO LOW - CHANGE SAMPLING PARAMETERS")</f>
        <v>COLLECTED MASS IS TOO HIGH - CHANGE SAMPLING PARAMETERS</v>
      </c>
      <c r="H11" s="47"/>
    </row>
    <row r="12" spans="1:9" x14ac:dyDescent="0.75">
      <c r="A12" s="28">
        <v>4</v>
      </c>
      <c r="B12" s="18">
        <v>24</v>
      </c>
      <c r="C12" s="18">
        <v>1</v>
      </c>
      <c r="D12" s="19">
        <v>1</v>
      </c>
      <c r="E12" s="29">
        <v>7</v>
      </c>
      <c r="F12" s="9">
        <f t="shared" si="0"/>
        <v>10.08</v>
      </c>
      <c r="G12" s="46" t="str">
        <f t="shared" ref="G12:G24" si="1">IF(F12&gt;$H$3,IF(F12&lt;$H$5,(F12/$H$4),"COLLECTED MASS IS TOO HIGH - CHANGE SAMPLING PARAMETERS"),"COLLECTED MASS IS TOO LOW - CHANGE SAMPLING PARAMETERS")</f>
        <v>COLLECTED MASS IS TOO LOW - CHANGE SAMPLING PARAMETERS</v>
      </c>
      <c r="H12" s="47"/>
    </row>
    <row r="13" spans="1:9" x14ac:dyDescent="0.75">
      <c r="A13" s="28">
        <v>5</v>
      </c>
      <c r="B13" s="18"/>
      <c r="C13" s="18"/>
      <c r="D13" s="19"/>
      <c r="E13" s="29"/>
      <c r="F13" s="9">
        <f t="shared" ref="F13:F14" si="2">D13*E13*((B13*60*C13)/1000)</f>
        <v>0</v>
      </c>
      <c r="G13" s="46" t="str">
        <f t="shared" si="1"/>
        <v>COLLECTED MASS IS TOO LOW - CHANGE SAMPLING PARAMETERS</v>
      </c>
      <c r="H13" s="47"/>
    </row>
    <row r="14" spans="1:9" x14ac:dyDescent="0.75">
      <c r="A14" s="28">
        <v>6</v>
      </c>
      <c r="B14" s="18"/>
      <c r="C14" s="18"/>
      <c r="D14" s="19"/>
      <c r="E14" s="29"/>
      <c r="F14" s="9">
        <f t="shared" si="2"/>
        <v>0</v>
      </c>
      <c r="G14" s="46" t="str">
        <f t="shared" si="1"/>
        <v>COLLECTED MASS IS TOO LOW - CHANGE SAMPLING PARAMETERS</v>
      </c>
      <c r="H14" s="47"/>
    </row>
    <row r="15" spans="1:9" x14ac:dyDescent="0.75">
      <c r="A15" s="28">
        <v>7</v>
      </c>
      <c r="B15" s="18"/>
      <c r="C15" s="18"/>
      <c r="D15" s="19"/>
      <c r="E15" s="29"/>
      <c r="F15" s="9">
        <f t="shared" si="0"/>
        <v>0</v>
      </c>
      <c r="G15" s="46" t="str">
        <f t="shared" si="1"/>
        <v>COLLECTED MASS IS TOO LOW - CHANGE SAMPLING PARAMETERS</v>
      </c>
      <c r="H15" s="47"/>
    </row>
    <row r="16" spans="1:9" x14ac:dyDescent="0.75">
      <c r="A16" s="28">
        <v>8</v>
      </c>
      <c r="B16" s="18"/>
      <c r="C16" s="18"/>
      <c r="D16" s="19"/>
      <c r="E16" s="29"/>
      <c r="F16" s="9">
        <f t="shared" si="0"/>
        <v>0</v>
      </c>
      <c r="G16" s="46" t="str">
        <f t="shared" si="1"/>
        <v>COLLECTED MASS IS TOO LOW - CHANGE SAMPLING PARAMETERS</v>
      </c>
      <c r="H16" s="47"/>
    </row>
    <row r="17" spans="1:8" x14ac:dyDescent="0.75">
      <c r="A17" s="28">
        <v>9</v>
      </c>
      <c r="B17" s="18"/>
      <c r="C17" s="18"/>
      <c r="D17" s="19"/>
      <c r="E17" s="29"/>
      <c r="F17" s="9">
        <f t="shared" ref="F17:F23" si="3">D17*E17*((B17*60*C17)/1000)</f>
        <v>0</v>
      </c>
      <c r="G17" s="46" t="str">
        <f t="shared" si="1"/>
        <v>COLLECTED MASS IS TOO LOW - CHANGE SAMPLING PARAMETERS</v>
      </c>
      <c r="H17" s="47"/>
    </row>
    <row r="18" spans="1:8" x14ac:dyDescent="0.75">
      <c r="A18" s="28">
        <v>10</v>
      </c>
      <c r="B18" s="18"/>
      <c r="C18" s="18"/>
      <c r="D18" s="19"/>
      <c r="E18" s="29"/>
      <c r="F18" s="9">
        <f t="shared" ref="F18" si="4">D18*E18*((B18*60*C18)/1000)</f>
        <v>0</v>
      </c>
      <c r="G18" s="46" t="str">
        <f t="shared" si="1"/>
        <v>COLLECTED MASS IS TOO LOW - CHANGE SAMPLING PARAMETERS</v>
      </c>
      <c r="H18" s="47"/>
    </row>
    <row r="19" spans="1:8" x14ac:dyDescent="0.75">
      <c r="A19" s="28">
        <v>11</v>
      </c>
      <c r="B19" s="18"/>
      <c r="C19" s="18"/>
      <c r="D19" s="19"/>
      <c r="E19" s="29"/>
      <c r="F19" s="9">
        <f t="shared" si="3"/>
        <v>0</v>
      </c>
      <c r="G19" s="46" t="str">
        <f t="shared" si="1"/>
        <v>COLLECTED MASS IS TOO LOW - CHANGE SAMPLING PARAMETERS</v>
      </c>
      <c r="H19" s="47"/>
    </row>
    <row r="20" spans="1:8" x14ac:dyDescent="0.75">
      <c r="A20" s="28">
        <v>12</v>
      </c>
      <c r="B20" s="18"/>
      <c r="C20" s="18"/>
      <c r="D20" s="19"/>
      <c r="E20" s="29"/>
      <c r="F20" s="9">
        <f t="shared" si="3"/>
        <v>0</v>
      </c>
      <c r="G20" s="46" t="str">
        <f t="shared" si="1"/>
        <v>COLLECTED MASS IS TOO LOW - CHANGE SAMPLING PARAMETERS</v>
      </c>
      <c r="H20" s="47"/>
    </row>
    <row r="21" spans="1:8" x14ac:dyDescent="0.75">
      <c r="A21" s="28">
        <v>13</v>
      </c>
      <c r="B21" s="18"/>
      <c r="C21" s="18"/>
      <c r="D21" s="19"/>
      <c r="E21" s="29"/>
      <c r="F21" s="9">
        <f t="shared" si="3"/>
        <v>0</v>
      </c>
      <c r="G21" s="46" t="str">
        <f t="shared" si="1"/>
        <v>COLLECTED MASS IS TOO LOW - CHANGE SAMPLING PARAMETERS</v>
      </c>
      <c r="H21" s="47"/>
    </row>
    <row r="22" spans="1:8" x14ac:dyDescent="0.75">
      <c r="A22" s="28">
        <v>14</v>
      </c>
      <c r="B22" s="18"/>
      <c r="C22" s="18"/>
      <c r="D22" s="19"/>
      <c r="E22" s="29"/>
      <c r="F22" s="9">
        <f t="shared" si="3"/>
        <v>0</v>
      </c>
      <c r="G22" s="46" t="str">
        <f t="shared" si="1"/>
        <v>COLLECTED MASS IS TOO LOW - CHANGE SAMPLING PARAMETERS</v>
      </c>
      <c r="H22" s="47"/>
    </row>
    <row r="23" spans="1:8" x14ac:dyDescent="0.75">
      <c r="A23" s="28">
        <v>15</v>
      </c>
      <c r="B23" s="18"/>
      <c r="C23" s="18"/>
      <c r="D23" s="19"/>
      <c r="E23" s="29"/>
      <c r="F23" s="9">
        <f t="shared" si="3"/>
        <v>0</v>
      </c>
      <c r="G23" s="46" t="str">
        <f t="shared" si="1"/>
        <v>COLLECTED MASS IS TOO LOW - CHANGE SAMPLING PARAMETERS</v>
      </c>
      <c r="H23" s="47"/>
    </row>
    <row r="24" spans="1:8" ht="15.5" thickBot="1" x14ac:dyDescent="0.9">
      <c r="A24" s="30">
        <v>16</v>
      </c>
      <c r="B24" s="20"/>
      <c r="C24" s="20"/>
      <c r="D24" s="21"/>
      <c r="E24" s="31"/>
      <c r="F24" s="10">
        <f t="shared" ref="F24" si="5">D24*E24*((B24*60*C24)/1000)</f>
        <v>0</v>
      </c>
      <c r="G24" s="35" t="str">
        <f t="shared" si="1"/>
        <v>COLLECTED MASS IS TOO LOW - CHANGE SAMPLING PARAMETERS</v>
      </c>
      <c r="H24" s="36"/>
    </row>
    <row r="25" spans="1:8" ht="15.5" thickTop="1" x14ac:dyDescent="0.75"/>
  </sheetData>
  <sheetProtection sheet="1" objects="1" scenarios="1"/>
  <mergeCells count="25">
    <mergeCell ref="A2:H2"/>
    <mergeCell ref="A1:H1"/>
    <mergeCell ref="G11:H11"/>
    <mergeCell ref="G12:H12"/>
    <mergeCell ref="G13:H13"/>
    <mergeCell ref="I7:I8"/>
    <mergeCell ref="A6:H6"/>
    <mergeCell ref="G7:H7"/>
    <mergeCell ref="G8:H8"/>
    <mergeCell ref="G23:H23"/>
    <mergeCell ref="G24:H24"/>
    <mergeCell ref="A3:G3"/>
    <mergeCell ref="A4:G4"/>
    <mergeCell ref="A5:G5"/>
    <mergeCell ref="G18:H18"/>
    <mergeCell ref="G19:H19"/>
    <mergeCell ref="G20:H20"/>
    <mergeCell ref="G21:H21"/>
    <mergeCell ref="G22:H22"/>
    <mergeCell ref="G14:H14"/>
    <mergeCell ref="G15:H15"/>
    <mergeCell ref="G16:H16"/>
    <mergeCell ref="G17:H17"/>
    <mergeCell ref="G9:H9"/>
    <mergeCell ref="G10:H10"/>
  </mergeCells>
  <conditionalFormatting sqref="G9:G24">
    <cfRule type="containsText" dxfId="1" priority="3" operator="containsText" text="COLLECTED MASS IS TOO HIGH - CHANGE SAMPLING PARAMETERS">
      <formula>NOT(ISERROR(SEARCH("COLLECTED MASS IS TOO HIGH - CHANGE SAMPLING PARAMETERS",G9)))</formula>
    </cfRule>
    <cfRule type="containsText" dxfId="0" priority="4" operator="containsText" text="COLLECTED MASS IS TOO LOW - CHANGE SAMPLING PARAMETERS">
      <formula>NOT(ISERROR(SEARCH("COLLECTED MASS IS TOO LOW - CHANGE SAMPLING PARAMETERS",G9)))</formula>
    </cfRule>
  </conditionalFormatting>
  <dataValidations count="2">
    <dataValidation type="list" allowBlank="1" showInputMessage="1" showErrorMessage="1" sqref="C9:C24" xr:uid="{5038F432-260D-43A3-AEC2-6220C46256C1}">
      <formula1>"1,2"</formula1>
    </dataValidation>
    <dataValidation type="list" allowBlank="1" showInputMessage="1" showErrorMessage="1" sqref="D9:D24" xr:uid="{69F1FCB9-A895-4A7F-976E-21933E7E8113}">
      <formula1>"13%,16%,20%,23%,26%,30%,33%,36%,40%,43%,46%,50%,53%,56%,60%,63%,66%,70%,73%,76%,80%,83%,86%,90%,93%,96%,100%"</formula1>
    </dataValidation>
  </dataValidation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Miller-Lionberg</dc:creator>
  <cp:keywords/>
  <dc:description/>
  <cp:lastModifiedBy>Jessica Tryner</cp:lastModifiedBy>
  <cp:revision/>
  <dcterms:created xsi:type="dcterms:W3CDTF">2018-12-07T22:14:27Z</dcterms:created>
  <dcterms:modified xsi:type="dcterms:W3CDTF">2026-01-29T19:48:39Z</dcterms:modified>
  <cp:category/>
  <cp:contentStatus/>
</cp:coreProperties>
</file>